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5" i="1" l="1"/>
  <c r="Q15" i="1"/>
  <c r="J15" i="1"/>
  <c r="K15" i="1"/>
  <c r="L15" i="1"/>
  <c r="M15" i="1"/>
  <c r="N15" i="1"/>
  <c r="I15" i="1"/>
  <c r="S15" i="1" l="1"/>
  <c r="U15" i="1"/>
  <c r="R5" i="1"/>
  <c r="R6" i="1"/>
  <c r="R7" i="1"/>
  <c r="R8" i="1"/>
  <c r="R9" i="1"/>
  <c r="R10" i="1"/>
  <c r="R11" i="1"/>
  <c r="R12" i="1"/>
  <c r="R13" i="1"/>
  <c r="R14" i="1"/>
  <c r="R4" i="1"/>
  <c r="O5" i="1"/>
  <c r="O6" i="1"/>
  <c r="O7" i="1"/>
  <c r="O8" i="1"/>
  <c r="O9" i="1"/>
  <c r="O10" i="1"/>
  <c r="O11" i="1"/>
  <c r="O12" i="1"/>
  <c r="O13" i="1"/>
  <c r="O14" i="1"/>
  <c r="O4" i="1"/>
  <c r="R15" i="1" l="1"/>
  <c r="T4" i="1"/>
  <c r="T13" i="1"/>
  <c r="T11" i="1"/>
  <c r="T9" i="1"/>
  <c r="T7" i="1"/>
  <c r="T5" i="1"/>
  <c r="T14" i="1"/>
  <c r="T12" i="1"/>
  <c r="T10" i="1"/>
  <c r="T8" i="1"/>
  <c r="T6" i="1"/>
  <c r="O15" i="1"/>
  <c r="T15" i="1" s="1"/>
  <c r="J8" i="1" l="1"/>
  <c r="J5" i="1"/>
  <c r="J6" i="1"/>
  <c r="J7" i="1"/>
  <c r="J9" i="1"/>
  <c r="J10" i="1"/>
  <c r="J11" i="1"/>
  <c r="J12" i="1"/>
  <c r="J13" i="1"/>
  <c r="J14" i="1"/>
  <c r="J4" i="1"/>
  <c r="I5" i="1"/>
  <c r="I6" i="1"/>
  <c r="I7" i="1"/>
  <c r="I8" i="1"/>
  <c r="I9" i="1"/>
  <c r="I10" i="1"/>
  <c r="I11" i="1"/>
  <c r="I12" i="1"/>
  <c r="I13" i="1"/>
  <c r="I14" i="1"/>
  <c r="I4" i="1"/>
  <c r="K8" i="1" l="1"/>
  <c r="K13" i="1"/>
  <c r="K14" i="1"/>
  <c r="K4" i="1"/>
  <c r="K9" i="1"/>
  <c r="K5" i="1"/>
  <c r="K10" i="1"/>
  <c r="K6" i="1"/>
  <c r="K11" i="1"/>
  <c r="K7" i="1"/>
  <c r="K12" i="1"/>
  <c r="F15" i="1"/>
  <c r="E15" i="1"/>
  <c r="G5" i="1"/>
  <c r="G6" i="1"/>
  <c r="G7" i="1"/>
  <c r="G8" i="1"/>
  <c r="G9" i="1"/>
  <c r="G10" i="1"/>
  <c r="G11" i="1"/>
  <c r="G12" i="1"/>
  <c r="G13" i="1"/>
  <c r="G14" i="1"/>
  <c r="G4" i="1"/>
  <c r="D5" i="1"/>
  <c r="D6" i="1"/>
  <c r="D7" i="1"/>
  <c r="D8" i="1"/>
  <c r="D9" i="1"/>
  <c r="D10" i="1"/>
  <c r="D11" i="1"/>
  <c r="D12" i="1"/>
  <c r="D13" i="1"/>
  <c r="D14" i="1"/>
  <c r="D4" i="1"/>
  <c r="C15" i="1"/>
  <c r="B15" i="1"/>
  <c r="D15" i="1" l="1"/>
  <c r="G15" i="1"/>
</calcChain>
</file>

<file path=xl/sharedStrings.xml><?xml version="1.0" encoding="utf-8"?>
<sst xmlns="http://schemas.openxmlformats.org/spreadsheetml/2006/main" count="39" uniqueCount="35">
  <si>
    <t>BA</t>
  </si>
  <si>
    <t>ALP</t>
  </si>
  <si>
    <t>CLT</t>
  </si>
  <si>
    <t>ENK</t>
  </si>
  <si>
    <t>CNN</t>
  </si>
  <si>
    <t>QLN</t>
  </si>
  <si>
    <t>KTM</t>
  </si>
  <si>
    <t>MRX</t>
  </si>
  <si>
    <t>PGT</t>
  </si>
  <si>
    <t>PTA</t>
  </si>
  <si>
    <t>TVM</t>
  </si>
  <si>
    <t>TCR</t>
  </si>
  <si>
    <t>Urban</t>
  </si>
  <si>
    <t>Rural</t>
  </si>
  <si>
    <t>Total</t>
  </si>
  <si>
    <t>BB DELs</t>
  </si>
  <si>
    <t>LL DELs</t>
  </si>
  <si>
    <t xml:space="preserve">Eq. DEL Urban </t>
  </si>
  <si>
    <t>Eq. DEL Rural</t>
  </si>
  <si>
    <t>Total eq.DEL</t>
  </si>
  <si>
    <t>BTS</t>
  </si>
  <si>
    <t>SDE/JTO rural@2500</t>
  </si>
  <si>
    <t>SDE cable@11000</t>
  </si>
  <si>
    <t>JE urban @3000</t>
  </si>
  <si>
    <t>JR Rural @ 1000</t>
  </si>
  <si>
    <t xml:space="preserve"> The  operational norms  for external maintenance are taken  as per the letter  issued by Corportae office dated 27-12-2019</t>
  </si>
  <si>
    <t xml:space="preserve"> Norms for NIB/ TAX/ Internal  EB/ Mktg, BBC etc is not available and hence not calculated </t>
  </si>
  <si>
    <t>SDE/JTO urban@7500</t>
  </si>
  <si>
    <t>SDE/JTO required in OD = 15+18-19</t>
  </si>
  <si>
    <t xml:space="preserve">JE working strengh in OD </t>
  </si>
  <si>
    <t>Total JE Required = 16+17</t>
  </si>
  <si>
    <t>Total SDE/JTO = 12+13+14</t>
  </si>
  <si>
    <t>Shortage of JEs meant for cluster maintenance to be accounted while justifying the SDE/JTO strtength.</t>
  </si>
  <si>
    <t xml:space="preserve">*AO+JAO Sanctioned </t>
  </si>
  <si>
    <t xml:space="preserve"> *For AO/JAOs no change in norms are  notified and there is no outsourcing  hence old sanctioned stregnth is  taken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</si>
</sst>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0" xfId="0" applyAlignment="1">
      <alignment horizontal="left"/>
    </xf>
    <xf numFmtId="1" fontId="0" fillId="0" borderId="1" xfId="0" applyNumberFormat="1" applyBorder="1"/>
    <xf numFmtId="0" fontId="0" fillId="0" borderId="0" xfId="0" applyBorder="1"/>
    <xf numFmtId="0" fontId="0" fillId="0" borderId="4" xfId="0" applyBorder="1"/>
    <xf numFmtId="0" fontId="1" fillId="0" borderId="1" xfId="0" applyFon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vertical="distributed"/>
    </xf>
    <xf numFmtId="0" fontId="0" fillId="0" borderId="3" xfId="0" applyBorder="1" applyAlignment="1">
      <alignment vertical="distributed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pane xSplit="1" topLeftCell="B1" activePane="topRight" state="frozen"/>
      <selection pane="topRight" activeCell="B20" sqref="B20:N20"/>
    </sheetView>
  </sheetViews>
  <sheetFormatPr defaultRowHeight="15" x14ac:dyDescent="0.25"/>
  <cols>
    <col min="1" max="1" width="5.42578125" bestFit="1" customWidth="1"/>
    <col min="2" max="2" width="7.28515625" customWidth="1"/>
    <col min="3" max="3" width="7.5703125" customWidth="1"/>
    <col min="4" max="4" width="8.140625" customWidth="1"/>
    <col min="5" max="5" width="7.42578125" customWidth="1"/>
    <col min="6" max="6" width="7.5703125" customWidth="1"/>
    <col min="7" max="7" width="7" customWidth="1"/>
    <col min="8" max="8" width="5.7109375" customWidth="1"/>
    <col min="11" max="11" width="8.5703125" customWidth="1"/>
    <col min="12" max="12" width="13.28515625" customWidth="1"/>
    <col min="13" max="13" width="12" customWidth="1"/>
    <col min="14" max="14" width="7.7109375" customWidth="1"/>
    <col min="15" max="15" width="9.42578125" customWidth="1"/>
    <col min="20" max="20" width="10.28515625" customWidth="1"/>
    <col min="21" max="21" width="11" customWidth="1"/>
  </cols>
  <sheetData>
    <row r="1" spans="1:21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</row>
    <row r="2" spans="1:21" ht="27.75" customHeight="1" x14ac:dyDescent="0.25">
      <c r="A2" s="1"/>
      <c r="B2" s="17" t="s">
        <v>16</v>
      </c>
      <c r="C2" s="17"/>
      <c r="D2" s="17"/>
      <c r="E2" s="17" t="s">
        <v>15</v>
      </c>
      <c r="F2" s="17"/>
      <c r="G2" s="17"/>
      <c r="H2" s="2"/>
      <c r="I2" s="15" t="s">
        <v>17</v>
      </c>
      <c r="J2" s="15" t="s">
        <v>18</v>
      </c>
      <c r="K2" s="15" t="s">
        <v>19</v>
      </c>
      <c r="L2" s="15" t="s">
        <v>27</v>
      </c>
      <c r="M2" s="15" t="s">
        <v>21</v>
      </c>
      <c r="N2" s="15" t="s">
        <v>22</v>
      </c>
      <c r="O2" s="15" t="s">
        <v>31</v>
      </c>
      <c r="P2" s="15" t="s">
        <v>23</v>
      </c>
      <c r="Q2" s="15" t="s">
        <v>24</v>
      </c>
      <c r="R2" s="15" t="s">
        <v>30</v>
      </c>
      <c r="S2" s="20" t="s">
        <v>29</v>
      </c>
      <c r="T2" s="18" t="s">
        <v>28</v>
      </c>
      <c r="U2" s="14" t="s">
        <v>33</v>
      </c>
    </row>
    <row r="3" spans="1:21" ht="37.5" customHeight="1" x14ac:dyDescent="0.25">
      <c r="A3" s="1" t="s">
        <v>0</v>
      </c>
      <c r="B3" s="1" t="s">
        <v>12</v>
      </c>
      <c r="C3" s="1" t="s">
        <v>13</v>
      </c>
      <c r="D3" s="1" t="s">
        <v>14</v>
      </c>
      <c r="E3" s="1" t="s">
        <v>12</v>
      </c>
      <c r="F3" s="1" t="s">
        <v>13</v>
      </c>
      <c r="G3" s="1" t="s">
        <v>14</v>
      </c>
      <c r="H3" s="3" t="s">
        <v>20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21"/>
      <c r="T3" s="19"/>
      <c r="U3" s="14"/>
    </row>
    <row r="4" spans="1:21" x14ac:dyDescent="0.25">
      <c r="A4" s="1" t="s">
        <v>1</v>
      </c>
      <c r="B4" s="1">
        <v>38253</v>
      </c>
      <c r="C4" s="1">
        <v>64089</v>
      </c>
      <c r="D4" s="1">
        <f>SUM(B4:C4)</f>
        <v>102342</v>
      </c>
      <c r="E4" s="1">
        <v>14102</v>
      </c>
      <c r="F4" s="1">
        <v>24596</v>
      </c>
      <c r="G4" s="1">
        <f>SUM(E4:F4)</f>
        <v>38698</v>
      </c>
      <c r="H4" s="1">
        <v>610</v>
      </c>
      <c r="I4" s="7">
        <f>E4/2+B4</f>
        <v>45304</v>
      </c>
      <c r="J4" s="7">
        <f>F4/2+C4</f>
        <v>76387</v>
      </c>
      <c r="K4" s="1">
        <f>+I4+J4</f>
        <v>121691</v>
      </c>
      <c r="L4" s="1">
        <v>6</v>
      </c>
      <c r="M4" s="1">
        <v>31</v>
      </c>
      <c r="N4" s="1">
        <v>11</v>
      </c>
      <c r="O4" s="1">
        <f t="shared" ref="O4:O14" si="0">L4+M4+N4</f>
        <v>48</v>
      </c>
      <c r="P4" s="1">
        <v>15</v>
      </c>
      <c r="Q4" s="1">
        <v>76</v>
      </c>
      <c r="R4" s="1">
        <f>P4+Q4</f>
        <v>91</v>
      </c>
      <c r="S4" s="1">
        <v>10</v>
      </c>
      <c r="T4" s="1">
        <f>O4+R4-S4</f>
        <v>129</v>
      </c>
      <c r="U4" s="1">
        <v>34</v>
      </c>
    </row>
    <row r="5" spans="1:21" x14ac:dyDescent="0.25">
      <c r="A5" s="1" t="s">
        <v>2</v>
      </c>
      <c r="B5" s="1">
        <v>56696</v>
      </c>
      <c r="C5" s="1">
        <v>53048</v>
      </c>
      <c r="D5" s="1">
        <f t="shared" ref="D5:D14" si="1">SUM(B5:C5)</f>
        <v>109744</v>
      </c>
      <c r="E5" s="1">
        <v>17662</v>
      </c>
      <c r="F5" s="1">
        <v>17920</v>
      </c>
      <c r="G5" s="1">
        <f t="shared" ref="G5:G15" si="2">SUM(E5:F5)</f>
        <v>35582</v>
      </c>
      <c r="H5" s="1">
        <v>1029</v>
      </c>
      <c r="I5" s="7">
        <f t="shared" ref="I5:I14" si="3">E5/2+B5</f>
        <v>65527</v>
      </c>
      <c r="J5" s="7">
        <f t="shared" ref="J5:J14" si="4">F5/2+C5</f>
        <v>62008</v>
      </c>
      <c r="K5" s="1">
        <f t="shared" ref="K5:K14" si="5">+I5+J5</f>
        <v>127535</v>
      </c>
      <c r="L5" s="1">
        <v>9</v>
      </c>
      <c r="M5" s="1">
        <v>25</v>
      </c>
      <c r="N5" s="1">
        <v>11</v>
      </c>
      <c r="O5" s="1">
        <f t="shared" si="0"/>
        <v>45</v>
      </c>
      <c r="P5" s="1">
        <v>22</v>
      </c>
      <c r="Q5" s="1">
        <v>62</v>
      </c>
      <c r="R5" s="1">
        <f t="shared" ref="R5:R14" si="6">P5+Q5</f>
        <v>84</v>
      </c>
      <c r="S5" s="1">
        <v>18</v>
      </c>
      <c r="T5" s="1">
        <f t="shared" ref="T5:T15" si="7">O5+R5-S5</f>
        <v>111</v>
      </c>
      <c r="U5" s="1">
        <v>46</v>
      </c>
    </row>
    <row r="6" spans="1:21" x14ac:dyDescent="0.25">
      <c r="A6" s="1" t="s">
        <v>3</v>
      </c>
      <c r="B6" s="1">
        <v>100293</v>
      </c>
      <c r="C6" s="1">
        <v>136181</v>
      </c>
      <c r="D6" s="1">
        <f t="shared" si="1"/>
        <v>236474</v>
      </c>
      <c r="E6" s="1">
        <v>46123</v>
      </c>
      <c r="F6" s="1">
        <v>38324</v>
      </c>
      <c r="G6" s="1">
        <f t="shared" si="2"/>
        <v>84447</v>
      </c>
      <c r="H6" s="1">
        <v>1821</v>
      </c>
      <c r="I6" s="7">
        <f t="shared" si="3"/>
        <v>123354.5</v>
      </c>
      <c r="J6" s="7">
        <f t="shared" si="4"/>
        <v>155343</v>
      </c>
      <c r="K6" s="1">
        <f t="shared" si="5"/>
        <v>278697.5</v>
      </c>
      <c r="L6" s="1">
        <v>16</v>
      </c>
      <c r="M6" s="1">
        <v>62</v>
      </c>
      <c r="N6" s="1">
        <v>25</v>
      </c>
      <c r="O6" s="1">
        <f t="shared" si="0"/>
        <v>103</v>
      </c>
      <c r="P6" s="1">
        <v>41</v>
      </c>
      <c r="Q6" s="1">
        <v>155</v>
      </c>
      <c r="R6" s="1">
        <f t="shared" si="6"/>
        <v>196</v>
      </c>
      <c r="S6" s="1">
        <v>34</v>
      </c>
      <c r="T6" s="1">
        <f t="shared" si="7"/>
        <v>265</v>
      </c>
      <c r="U6" s="5">
        <v>73</v>
      </c>
    </row>
    <row r="7" spans="1:21" x14ac:dyDescent="0.25">
      <c r="A7" s="1" t="s">
        <v>4</v>
      </c>
      <c r="B7" s="1">
        <v>65700</v>
      </c>
      <c r="C7" s="1">
        <v>104796</v>
      </c>
      <c r="D7" s="1">
        <f t="shared" si="1"/>
        <v>170496</v>
      </c>
      <c r="E7" s="1">
        <v>34304</v>
      </c>
      <c r="F7" s="1">
        <v>25480</v>
      </c>
      <c r="G7" s="1">
        <f t="shared" si="2"/>
        <v>59784</v>
      </c>
      <c r="H7" s="1">
        <v>1634</v>
      </c>
      <c r="I7" s="7">
        <f t="shared" si="3"/>
        <v>82852</v>
      </c>
      <c r="J7" s="7">
        <f t="shared" si="4"/>
        <v>117536</v>
      </c>
      <c r="K7" s="1">
        <f t="shared" si="5"/>
        <v>200388</v>
      </c>
      <c r="L7" s="1">
        <v>11</v>
      </c>
      <c r="M7" s="1">
        <v>47</v>
      </c>
      <c r="N7" s="1">
        <v>18</v>
      </c>
      <c r="O7" s="1">
        <f t="shared" si="0"/>
        <v>76</v>
      </c>
      <c r="P7" s="1">
        <v>28</v>
      </c>
      <c r="Q7" s="1">
        <v>118</v>
      </c>
      <c r="R7" s="1">
        <f t="shared" si="6"/>
        <v>146</v>
      </c>
      <c r="S7" s="1">
        <v>31</v>
      </c>
      <c r="T7" s="1">
        <f t="shared" si="7"/>
        <v>191</v>
      </c>
      <c r="U7" s="5">
        <v>63</v>
      </c>
    </row>
    <row r="8" spans="1:21" x14ac:dyDescent="0.25">
      <c r="A8" s="1" t="s">
        <v>5</v>
      </c>
      <c r="B8" s="1">
        <v>21140</v>
      </c>
      <c r="C8" s="1">
        <v>76959</v>
      </c>
      <c r="D8" s="1">
        <f t="shared" si="1"/>
        <v>98099</v>
      </c>
      <c r="E8" s="1">
        <v>11876</v>
      </c>
      <c r="F8" s="1">
        <v>39759</v>
      </c>
      <c r="G8" s="1">
        <f t="shared" si="2"/>
        <v>51635</v>
      </c>
      <c r="H8" s="1">
        <v>777</v>
      </c>
      <c r="I8" s="7">
        <f t="shared" si="3"/>
        <v>27078</v>
      </c>
      <c r="J8" s="7">
        <f t="shared" si="4"/>
        <v>96838.5</v>
      </c>
      <c r="K8" s="1">
        <f t="shared" si="5"/>
        <v>123916.5</v>
      </c>
      <c r="L8" s="1">
        <v>4</v>
      </c>
      <c r="M8" s="1">
        <v>39</v>
      </c>
      <c r="N8" s="1">
        <v>11</v>
      </c>
      <c r="O8" s="1">
        <f t="shared" si="0"/>
        <v>54</v>
      </c>
      <c r="P8" s="1">
        <v>9</v>
      </c>
      <c r="Q8" s="1">
        <v>97</v>
      </c>
      <c r="R8" s="1">
        <f t="shared" si="6"/>
        <v>106</v>
      </c>
      <c r="S8" s="1">
        <v>15</v>
      </c>
      <c r="T8" s="1">
        <f t="shared" si="7"/>
        <v>145</v>
      </c>
      <c r="U8" s="5">
        <v>42</v>
      </c>
    </row>
    <row r="9" spans="1:21" x14ac:dyDescent="0.25">
      <c r="A9" s="1" t="s">
        <v>6</v>
      </c>
      <c r="B9" s="1">
        <v>33566</v>
      </c>
      <c r="C9" s="1">
        <v>55548</v>
      </c>
      <c r="D9" s="1">
        <f t="shared" si="1"/>
        <v>89114</v>
      </c>
      <c r="E9" s="1">
        <v>11756</v>
      </c>
      <c r="F9" s="1">
        <v>25704</v>
      </c>
      <c r="G9" s="1">
        <f t="shared" si="2"/>
        <v>37460</v>
      </c>
      <c r="H9" s="1">
        <v>963</v>
      </c>
      <c r="I9" s="7">
        <f t="shared" si="3"/>
        <v>39444</v>
      </c>
      <c r="J9" s="7">
        <f t="shared" si="4"/>
        <v>68400</v>
      </c>
      <c r="K9" s="1">
        <f t="shared" si="5"/>
        <v>107844</v>
      </c>
      <c r="L9" s="1">
        <v>5</v>
      </c>
      <c r="M9" s="1">
        <v>27</v>
      </c>
      <c r="N9" s="1">
        <v>10</v>
      </c>
      <c r="O9" s="1">
        <f t="shared" si="0"/>
        <v>42</v>
      </c>
      <c r="P9" s="1">
        <v>13</v>
      </c>
      <c r="Q9" s="1">
        <v>68</v>
      </c>
      <c r="R9" s="1">
        <f t="shared" si="6"/>
        <v>81</v>
      </c>
      <c r="S9" s="1">
        <v>18</v>
      </c>
      <c r="T9" s="1">
        <f t="shared" si="7"/>
        <v>105</v>
      </c>
      <c r="U9" s="5">
        <v>39</v>
      </c>
    </row>
    <row r="10" spans="1:21" x14ac:dyDescent="0.25">
      <c r="A10" s="1" t="s">
        <v>7</v>
      </c>
      <c r="B10" s="1">
        <v>7227</v>
      </c>
      <c r="C10" s="1">
        <v>72341</v>
      </c>
      <c r="D10" s="1">
        <f t="shared" si="1"/>
        <v>79568</v>
      </c>
      <c r="E10" s="1">
        <v>2989</v>
      </c>
      <c r="F10" s="1">
        <v>19366</v>
      </c>
      <c r="G10" s="1">
        <f t="shared" si="2"/>
        <v>22355</v>
      </c>
      <c r="H10" s="1">
        <v>857</v>
      </c>
      <c r="I10" s="7">
        <f t="shared" si="3"/>
        <v>8721.5</v>
      </c>
      <c r="J10" s="7">
        <f t="shared" si="4"/>
        <v>82024</v>
      </c>
      <c r="K10" s="1">
        <f t="shared" si="5"/>
        <v>90745.5</v>
      </c>
      <c r="L10" s="1">
        <v>2</v>
      </c>
      <c r="M10" s="1">
        <v>33</v>
      </c>
      <c r="N10" s="1">
        <v>8</v>
      </c>
      <c r="O10" s="1">
        <f t="shared" si="0"/>
        <v>43</v>
      </c>
      <c r="P10" s="1">
        <v>3</v>
      </c>
      <c r="Q10" s="1">
        <v>82</v>
      </c>
      <c r="R10" s="1">
        <f t="shared" si="6"/>
        <v>85</v>
      </c>
      <c r="S10" s="1">
        <v>19</v>
      </c>
      <c r="T10" s="1">
        <f t="shared" si="7"/>
        <v>109</v>
      </c>
      <c r="U10" s="1">
        <v>45</v>
      </c>
    </row>
    <row r="11" spans="1:21" x14ac:dyDescent="0.25">
      <c r="A11" s="1" t="s">
        <v>8</v>
      </c>
      <c r="B11" s="1">
        <v>13372</v>
      </c>
      <c r="C11" s="1">
        <v>49413</v>
      </c>
      <c r="D11" s="1">
        <f t="shared" si="1"/>
        <v>62785</v>
      </c>
      <c r="E11" s="1">
        <v>4598</v>
      </c>
      <c r="F11" s="1">
        <v>18492</v>
      </c>
      <c r="G11" s="1">
        <f t="shared" si="2"/>
        <v>23090</v>
      </c>
      <c r="H11" s="1">
        <v>789</v>
      </c>
      <c r="I11" s="7">
        <f t="shared" si="3"/>
        <v>15671</v>
      </c>
      <c r="J11" s="7">
        <f t="shared" si="4"/>
        <v>58659</v>
      </c>
      <c r="K11" s="1">
        <f t="shared" si="5"/>
        <v>74330</v>
      </c>
      <c r="L11" s="1">
        <v>2</v>
      </c>
      <c r="M11" s="1">
        <v>23</v>
      </c>
      <c r="N11" s="1">
        <v>7</v>
      </c>
      <c r="O11" s="1">
        <f t="shared" si="0"/>
        <v>32</v>
      </c>
      <c r="P11" s="1">
        <v>5</v>
      </c>
      <c r="Q11" s="1">
        <v>59</v>
      </c>
      <c r="R11" s="1">
        <f t="shared" si="6"/>
        <v>64</v>
      </c>
      <c r="S11" s="1">
        <v>16</v>
      </c>
      <c r="T11" s="1">
        <f t="shared" si="7"/>
        <v>80</v>
      </c>
      <c r="U11" s="1">
        <v>27</v>
      </c>
    </row>
    <row r="12" spans="1:21" x14ac:dyDescent="0.25">
      <c r="A12" s="1" t="s">
        <v>9</v>
      </c>
      <c r="B12" s="1">
        <v>8977</v>
      </c>
      <c r="C12" s="1">
        <v>68901</v>
      </c>
      <c r="D12" s="1">
        <f t="shared" si="1"/>
        <v>77878</v>
      </c>
      <c r="E12" s="1">
        <v>7445</v>
      </c>
      <c r="F12" s="1">
        <v>25152</v>
      </c>
      <c r="G12" s="1">
        <f t="shared" si="2"/>
        <v>32597</v>
      </c>
      <c r="H12" s="1">
        <v>643</v>
      </c>
      <c r="I12" s="7">
        <f t="shared" si="3"/>
        <v>12699.5</v>
      </c>
      <c r="J12" s="7">
        <f t="shared" si="4"/>
        <v>81477</v>
      </c>
      <c r="K12" s="1">
        <f t="shared" si="5"/>
        <v>94176.5</v>
      </c>
      <c r="L12" s="1">
        <v>2</v>
      </c>
      <c r="M12" s="1">
        <v>33</v>
      </c>
      <c r="N12" s="1">
        <v>8</v>
      </c>
      <c r="O12" s="1">
        <f t="shared" si="0"/>
        <v>43</v>
      </c>
      <c r="P12" s="1">
        <v>4</v>
      </c>
      <c r="Q12" s="1">
        <v>81</v>
      </c>
      <c r="R12" s="1">
        <f t="shared" si="6"/>
        <v>85</v>
      </c>
      <c r="S12" s="1">
        <v>2</v>
      </c>
      <c r="T12" s="1">
        <f t="shared" si="7"/>
        <v>126</v>
      </c>
      <c r="U12" s="1">
        <v>27</v>
      </c>
    </row>
    <row r="13" spans="1:21" x14ac:dyDescent="0.25">
      <c r="A13" s="1" t="s">
        <v>10</v>
      </c>
      <c r="B13" s="1">
        <v>87269</v>
      </c>
      <c r="C13" s="1">
        <v>49160</v>
      </c>
      <c r="D13" s="1">
        <f t="shared" si="1"/>
        <v>136429</v>
      </c>
      <c r="E13" s="1">
        <v>35130</v>
      </c>
      <c r="F13" s="1">
        <v>12971</v>
      </c>
      <c r="G13" s="1">
        <f t="shared" si="2"/>
        <v>48101</v>
      </c>
      <c r="H13" s="1">
        <v>1175</v>
      </c>
      <c r="I13" s="7">
        <f t="shared" si="3"/>
        <v>104834</v>
      </c>
      <c r="J13" s="7">
        <f t="shared" si="4"/>
        <v>55645.5</v>
      </c>
      <c r="K13" s="1">
        <f t="shared" si="5"/>
        <v>160479.5</v>
      </c>
      <c r="L13" s="1">
        <v>14</v>
      </c>
      <c r="M13" s="1">
        <v>22</v>
      </c>
      <c r="N13" s="1">
        <v>15</v>
      </c>
      <c r="O13" s="1">
        <f t="shared" si="0"/>
        <v>51</v>
      </c>
      <c r="P13" s="1">
        <v>35</v>
      </c>
      <c r="Q13" s="1">
        <v>56</v>
      </c>
      <c r="R13" s="1">
        <f t="shared" si="6"/>
        <v>91</v>
      </c>
      <c r="S13" s="1">
        <v>8</v>
      </c>
      <c r="T13" s="1">
        <f t="shared" si="7"/>
        <v>134</v>
      </c>
      <c r="U13" s="1">
        <v>49</v>
      </c>
    </row>
    <row r="14" spans="1:21" x14ac:dyDescent="0.25">
      <c r="A14" s="1" t="s">
        <v>11</v>
      </c>
      <c r="B14" s="1">
        <v>68479</v>
      </c>
      <c r="C14" s="1">
        <v>85238</v>
      </c>
      <c r="D14" s="1">
        <f t="shared" si="1"/>
        <v>153717</v>
      </c>
      <c r="E14" s="1">
        <v>13455</v>
      </c>
      <c r="F14" s="1">
        <v>34236</v>
      </c>
      <c r="G14" s="1">
        <f t="shared" si="2"/>
        <v>47691</v>
      </c>
      <c r="H14" s="1">
        <v>965</v>
      </c>
      <c r="I14" s="7">
        <f t="shared" si="3"/>
        <v>75206.5</v>
      </c>
      <c r="J14" s="7">
        <f t="shared" si="4"/>
        <v>102356</v>
      </c>
      <c r="K14" s="1">
        <f t="shared" si="5"/>
        <v>177562.5</v>
      </c>
      <c r="L14" s="1">
        <v>10</v>
      </c>
      <c r="M14" s="1">
        <v>41</v>
      </c>
      <c r="N14" s="1">
        <v>16</v>
      </c>
      <c r="O14" s="1">
        <f t="shared" si="0"/>
        <v>67</v>
      </c>
      <c r="P14" s="1">
        <v>25</v>
      </c>
      <c r="Q14" s="1">
        <v>102</v>
      </c>
      <c r="R14" s="1">
        <f t="shared" si="6"/>
        <v>127</v>
      </c>
      <c r="S14" s="1">
        <v>18</v>
      </c>
      <c r="T14" s="1">
        <f t="shared" si="7"/>
        <v>176</v>
      </c>
      <c r="U14" s="1">
        <v>57</v>
      </c>
    </row>
    <row r="15" spans="1:21" x14ac:dyDescent="0.25">
      <c r="A15" s="1" t="s">
        <v>14</v>
      </c>
      <c r="B15" s="1">
        <f>SUM(B4:B14)</f>
        <v>500972</v>
      </c>
      <c r="C15" s="1">
        <f>SUM(C4:C14)</f>
        <v>815674</v>
      </c>
      <c r="D15" s="1">
        <f>SUM(B15:C15)</f>
        <v>1316646</v>
      </c>
      <c r="E15" s="1">
        <f>SUM(E4:E14)</f>
        <v>199440</v>
      </c>
      <c r="F15" s="1">
        <f>SUM(F4:F14)</f>
        <v>282000</v>
      </c>
      <c r="G15" s="1">
        <f t="shared" si="2"/>
        <v>481440</v>
      </c>
      <c r="H15" s="1"/>
      <c r="I15" s="1">
        <f>SUM(I4:I14)</f>
        <v>600692</v>
      </c>
      <c r="J15" s="1">
        <f t="shared" ref="J15:N15" si="8">SUM(J4:J14)</f>
        <v>956674</v>
      </c>
      <c r="K15" s="1">
        <f t="shared" si="8"/>
        <v>1557366</v>
      </c>
      <c r="L15" s="10">
        <f t="shared" si="8"/>
        <v>81</v>
      </c>
      <c r="M15" s="10">
        <f t="shared" si="8"/>
        <v>383</v>
      </c>
      <c r="N15" s="10">
        <f t="shared" si="8"/>
        <v>140</v>
      </c>
      <c r="O15" s="10">
        <f>SUM(O4:O14)</f>
        <v>604</v>
      </c>
      <c r="P15" s="10">
        <f t="shared" ref="P15:Q15" si="9">SUM(P4:P14)</f>
        <v>200</v>
      </c>
      <c r="Q15" s="10">
        <f t="shared" si="9"/>
        <v>956</v>
      </c>
      <c r="R15" s="10">
        <f>SUM(R4:R14)</f>
        <v>1156</v>
      </c>
      <c r="S15" s="10">
        <f>SUM(S4:S14)</f>
        <v>189</v>
      </c>
      <c r="T15" s="10">
        <f t="shared" si="7"/>
        <v>1571</v>
      </c>
      <c r="U15" s="10">
        <f>SUM(U4:U14)</f>
        <v>502</v>
      </c>
    </row>
    <row r="16" spans="1:2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3" x14ac:dyDescent="0.25">
      <c r="B17" s="11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2:23" x14ac:dyDescent="0.25">
      <c r="B18" s="12" t="s">
        <v>32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6"/>
    </row>
    <row r="19" spans="2:23" x14ac:dyDescent="0.25">
      <c r="B19" s="12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"/>
      <c r="Q19" s="4"/>
      <c r="R19" s="4"/>
      <c r="S19" s="4"/>
      <c r="T19" s="6"/>
    </row>
    <row r="20" spans="2:23" x14ac:dyDescent="0.25">
      <c r="B20" s="12" t="s">
        <v>26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23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</sheetData>
  <mergeCells count="20">
    <mergeCell ref="B2:D2"/>
    <mergeCell ref="E2:G2"/>
    <mergeCell ref="I2:I3"/>
    <mergeCell ref="J2:J3"/>
    <mergeCell ref="T2:T3"/>
    <mergeCell ref="Q2:Q3"/>
    <mergeCell ref="R2:R3"/>
    <mergeCell ref="S2:S3"/>
    <mergeCell ref="U2:U3"/>
    <mergeCell ref="K2:K3"/>
    <mergeCell ref="L2:L3"/>
    <mergeCell ref="M2:M3"/>
    <mergeCell ref="N2:N3"/>
    <mergeCell ref="O2:O3"/>
    <mergeCell ref="P2:P3"/>
    <mergeCell ref="B17:W17"/>
    <mergeCell ref="B18:S18"/>
    <mergeCell ref="B19:O19"/>
    <mergeCell ref="B20:N20"/>
    <mergeCell ref="B21:M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2020-09-30T09:52:44Z</dcterms:modified>
</cp:coreProperties>
</file>